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вересень" sheetId="1" r:id="rId1"/>
  </sheets>
  <calcPr calcId="144525"/>
</workbook>
</file>

<file path=xl/calcChain.xml><?xml version="1.0" encoding="utf-8"?>
<calcChain xmlns="http://schemas.openxmlformats.org/spreadsheetml/2006/main">
  <c r="L11" i="1" l="1"/>
  <c r="J10" i="1" l="1"/>
  <c r="I10" i="1"/>
  <c r="M11" i="1" l="1"/>
  <c r="U11" i="1" l="1"/>
  <c r="T11" i="1" l="1"/>
  <c r="P11" i="1"/>
  <c r="O9" i="1"/>
  <c r="Q9" i="1" s="1"/>
  <c r="O10" i="1"/>
  <c r="O8" i="1"/>
  <c r="Q8" i="1" s="1"/>
  <c r="Q10" i="1" l="1"/>
  <c r="R10" i="1"/>
  <c r="R9" i="1"/>
  <c r="S11" i="1"/>
  <c r="R8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V8" i="1"/>
  <c r="Q11" i="1"/>
  <c r="V11" i="1" l="1"/>
  <c r="W8" i="1"/>
  <c r="W11" i="1" s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<sst xmlns="http://schemas.openxmlformats.org/spreadsheetml/2006/main" count="35" uniqueCount="35">
  <si>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</si>
  <si>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</si>
  <si>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</si>
  <si>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</si>
  <si>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</si>
  <si>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</si>
  <si>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</si>
  <si>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</si>
  <si>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</si>
  <si>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</si>
  <si>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</si>
  <si>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</si>
  <si>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</si>
  <si>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</si>
  <si>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</si>
  <si>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</si>
  <si>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</si>
  <si>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</si>
  <si>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</si>
  <si>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</si>
  <si>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</si>
  <si>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</si>
  <si>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</si>
  <si>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</si>
  <si>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</si>
  <si>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</si>
  <si>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</si>
  <si>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</si>
  <si>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</si>
  <si>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</si>
  <si>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</si>
  <si>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</si>
  <si>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Матеріальна допомога на оздоровлення</t>
  </si>
  <si>
    <t>Відпускні</t>
  </si>
  <si>
    <t>За листопад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</si>
</sst>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Normal="100" zoomScaleSheetLayoutView="100" workbookViewId="0">
      <selection activeCell="X10" sqref="X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5703125" customWidth="1"/>
    <col min="13" max="13" width="7.85546875" bestFit="1" customWidth="1"/>
    <col min="14" max="14" width="7.85546875" customWidth="1"/>
    <col min="15" max="15" width="7.85546875" bestFit="1" customWidth="1"/>
    <col min="16" max="16" width="8.140625" customWidth="1"/>
    <col min="17" max="17" width="8.28515625" customWidth="1"/>
    <col min="18" max="18" width="6.85546875" customWidth="1"/>
    <col min="19" max="21" width="7.5703125" customWidth="1"/>
    <col min="22" max="22" width="7.85546875" bestFit="1" customWidth="1"/>
    <col min="23" max="23" width="8.42578125" customWidth="1"/>
  </cols>
  <sheetData>
    <row r="1" spans="1:24" ht="41.25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4" ht="39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5"/>
    </row>
    <row r="3" spans="1:24" ht="24.75" customHeight="1" x14ac:dyDescent="0.25">
      <c r="A3" s="8"/>
      <c r="B3" s="8"/>
      <c r="C3" s="8"/>
      <c r="D3" s="8"/>
      <c r="E3" s="8"/>
      <c r="F3" s="12" t="s">
        <v>26</v>
      </c>
      <c r="G3" s="12"/>
      <c r="H3" s="12"/>
      <c r="I3" s="12"/>
      <c r="J3" s="12"/>
      <c r="K3" s="12"/>
      <c r="L3" s="12"/>
      <c r="M3" s="12"/>
      <c r="N3" s="12"/>
      <c r="O3" s="12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12" t="s">
        <v>34</v>
      </c>
      <c r="G4" s="12"/>
      <c r="H4" s="12"/>
      <c r="I4" s="12"/>
      <c r="J4" s="12"/>
      <c r="K4" s="12"/>
      <c r="L4" s="12"/>
      <c r="M4" s="12"/>
      <c r="N4" s="12"/>
      <c r="O4" s="12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"/>
      <c r="X5" s="8"/>
    </row>
    <row r="6" spans="1:24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20</v>
      </c>
      <c r="X6" s="8"/>
    </row>
    <row r="7" spans="1:24" ht="151.5" customHeight="1" x14ac:dyDescent="0.25">
      <c r="A7" s="6" t="s">
        <v>1</v>
      </c>
      <c r="B7" s="24" t="s">
        <v>2</v>
      </c>
      <c r="C7" s="25"/>
      <c r="D7" s="6" t="s">
        <v>3</v>
      </c>
      <c r="E7" s="26" t="s">
        <v>16</v>
      </c>
      <c r="F7" s="27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33</v>
      </c>
      <c r="M7" s="9" t="s">
        <v>32</v>
      </c>
      <c r="N7" s="9" t="s">
        <v>31</v>
      </c>
      <c r="O7" s="7" t="s">
        <v>4</v>
      </c>
      <c r="P7" s="7" t="s">
        <v>24</v>
      </c>
      <c r="Q7" s="9" t="s">
        <v>17</v>
      </c>
      <c r="R7" s="9" t="s">
        <v>18</v>
      </c>
      <c r="S7" s="9" t="s">
        <v>19</v>
      </c>
      <c r="T7" s="9" t="s">
        <v>25</v>
      </c>
      <c r="U7" s="7" t="s">
        <v>30</v>
      </c>
      <c r="V7" s="7" t="s">
        <v>5</v>
      </c>
      <c r="W7" s="7" t="s">
        <v>28</v>
      </c>
      <c r="X7" s="8"/>
    </row>
    <row r="8" spans="1:24" ht="48" customHeight="1" x14ac:dyDescent="0.25">
      <c r="A8" s="1">
        <v>1</v>
      </c>
      <c r="B8" s="16" t="s">
        <v>7</v>
      </c>
      <c r="C8" s="17"/>
      <c r="D8" s="10" t="s">
        <v>8</v>
      </c>
      <c r="E8" s="18">
        <v>18</v>
      </c>
      <c r="F8" s="19"/>
      <c r="G8" s="3">
        <v>9163.64</v>
      </c>
      <c r="H8" s="3">
        <v>572.73</v>
      </c>
      <c r="I8" s="3">
        <v>4581.82</v>
      </c>
      <c r="J8" s="3">
        <v>13745.46</v>
      </c>
      <c r="K8" s="3">
        <v>429.71</v>
      </c>
      <c r="L8" s="3">
        <v>0</v>
      </c>
      <c r="M8" s="3">
        <v>0</v>
      </c>
      <c r="N8" s="3">
        <v>27490.92</v>
      </c>
      <c r="O8" s="3">
        <f>SUM(G8:N8)</f>
        <v>55984.28</v>
      </c>
      <c r="P8" s="3">
        <v>7600</v>
      </c>
      <c r="Q8" s="3">
        <f>ROUND((O8)*0.18,2)</f>
        <v>10077.17</v>
      </c>
      <c r="R8" s="3">
        <f>ROUND((O8)*1.5%,2)</f>
        <v>839.76</v>
      </c>
      <c r="S8" s="3">
        <v>0</v>
      </c>
      <c r="T8" s="3">
        <v>0</v>
      </c>
      <c r="U8" s="3">
        <v>37467.35</v>
      </c>
      <c r="V8" s="3">
        <f>SUM(P8:U8)</f>
        <v>55984.28</v>
      </c>
      <c r="W8" s="3">
        <f>O8-V8</f>
        <v>0</v>
      </c>
    </row>
    <row r="9" spans="1:24" ht="99.75" customHeight="1" x14ac:dyDescent="0.25">
      <c r="A9" s="1">
        <v>2</v>
      </c>
      <c r="B9" s="16" t="s">
        <v>9</v>
      </c>
      <c r="C9" s="17"/>
      <c r="D9" s="10" t="s">
        <v>10</v>
      </c>
      <c r="E9" s="18">
        <v>22</v>
      </c>
      <c r="F9" s="19"/>
      <c r="G9" s="3">
        <v>9800</v>
      </c>
      <c r="H9" s="3">
        <v>600</v>
      </c>
      <c r="I9" s="3">
        <v>4900</v>
      </c>
      <c r="J9" s="3">
        <v>9800</v>
      </c>
      <c r="K9" s="3">
        <v>525.20000000000005</v>
      </c>
      <c r="L9" s="3">
        <v>0</v>
      </c>
      <c r="M9" s="3">
        <v>0</v>
      </c>
      <c r="N9" s="3">
        <v>0</v>
      </c>
      <c r="O9" s="3">
        <f>SUM(G9:N9)</f>
        <v>25625.200000000001</v>
      </c>
      <c r="P9" s="3">
        <v>9300</v>
      </c>
      <c r="Q9" s="3">
        <f>ROUND((O9)*0.18,2)</f>
        <v>4612.54</v>
      </c>
      <c r="R9" s="3">
        <f>ROUND((O9)*1.5%,2)</f>
        <v>384.38</v>
      </c>
      <c r="S9" s="3">
        <v>0</v>
      </c>
      <c r="T9" s="3">
        <v>0</v>
      </c>
      <c r="U9" s="3">
        <v>0</v>
      </c>
      <c r="V9" s="3">
        <f>SUM(P9:U9)</f>
        <v>14296.92</v>
      </c>
      <c r="W9" s="3">
        <f t="shared" ref="W9:W10" si="0">O9-V9</f>
        <v>11328.28</v>
      </c>
    </row>
    <row r="10" spans="1:24" ht="94.5" customHeight="1" x14ac:dyDescent="0.25">
      <c r="A10" s="1">
        <v>3</v>
      </c>
      <c r="B10" s="16" t="s">
        <v>22</v>
      </c>
      <c r="C10" s="17"/>
      <c r="D10" s="10" t="s">
        <v>21</v>
      </c>
      <c r="E10" s="18">
        <v>22</v>
      </c>
      <c r="F10" s="19"/>
      <c r="G10" s="3">
        <v>9800</v>
      </c>
      <c r="H10" s="3">
        <v>800</v>
      </c>
      <c r="I10" s="3">
        <f>G10*50%</f>
        <v>4900</v>
      </c>
      <c r="J10" s="3">
        <f>G10*100%</f>
        <v>9800</v>
      </c>
      <c r="K10" s="3">
        <v>525.20000000000005</v>
      </c>
      <c r="L10" s="3">
        <v>0</v>
      </c>
      <c r="M10" s="3">
        <v>0</v>
      </c>
      <c r="N10" s="3">
        <v>0</v>
      </c>
      <c r="O10" s="3">
        <f>SUM(G10:N10)</f>
        <v>25825.200000000001</v>
      </c>
      <c r="P10" s="3">
        <v>9400</v>
      </c>
      <c r="Q10" s="3">
        <f t="shared" ref="Q10" si="1">ROUND((O10)*0.18,2)</f>
        <v>4648.54</v>
      </c>
      <c r="R10" s="3">
        <f>ROUND((O10)*1.5%,2)</f>
        <v>387.38</v>
      </c>
      <c r="S10" s="3">
        <v>0</v>
      </c>
      <c r="T10" s="3">
        <v>50</v>
      </c>
      <c r="U10" s="3">
        <v>0</v>
      </c>
      <c r="V10" s="3">
        <f>SUM(P10:U10)</f>
        <v>14485.92</v>
      </c>
      <c r="W10" s="3">
        <f t="shared" si="0"/>
        <v>11339.28</v>
      </c>
    </row>
    <row r="11" spans="1:24" ht="22.5" customHeight="1" x14ac:dyDescent="0.25">
      <c r="A11" s="16" t="s">
        <v>6</v>
      </c>
      <c r="B11" s="20"/>
      <c r="C11" s="20"/>
      <c r="D11" s="21"/>
      <c r="E11" s="22" t="s">
        <v>11</v>
      </c>
      <c r="F11" s="23"/>
      <c r="G11" s="2">
        <f>SUM(G8:G10)</f>
        <v>28763.64</v>
      </c>
      <c r="H11" s="2">
        <f t="shared" ref="H11:W11" si="2">SUM(H8:H10)</f>
        <v>1972.73</v>
      </c>
      <c r="I11" s="2">
        <f t="shared" si="2"/>
        <v>14381.82</v>
      </c>
      <c r="J11" s="2">
        <f t="shared" si="2"/>
        <v>33345.46</v>
      </c>
      <c r="K11" s="2">
        <f t="shared" si="2"/>
        <v>1480.1100000000001</v>
      </c>
      <c r="L11" s="2">
        <f t="shared" si="2"/>
        <v>0</v>
      </c>
      <c r="M11" s="2">
        <f>SUM(M8:M10)</f>
        <v>0</v>
      </c>
      <c r="N11" s="2">
        <f t="shared" si="2"/>
        <v>27490.92</v>
      </c>
      <c r="O11" s="2">
        <f t="shared" si="2"/>
        <v>107434.68</v>
      </c>
      <c r="P11" s="2">
        <f t="shared" si="2"/>
        <v>26300</v>
      </c>
      <c r="Q11" s="2">
        <f t="shared" si="2"/>
        <v>19338.25</v>
      </c>
      <c r="R11" s="2">
        <f t="shared" si="2"/>
        <v>1611.52</v>
      </c>
      <c r="S11" s="2">
        <f t="shared" si="2"/>
        <v>0</v>
      </c>
      <c r="T11" s="2">
        <f t="shared" si="2"/>
        <v>50</v>
      </c>
      <c r="U11" s="2">
        <f t="shared" si="2"/>
        <v>37467.35</v>
      </c>
      <c r="V11" s="2">
        <f t="shared" si="2"/>
        <v>84767.12</v>
      </c>
      <c r="W11" s="2">
        <f t="shared" si="2"/>
        <v>22667.56</v>
      </c>
    </row>
    <row r="12" spans="1:24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O3"/>
    <mergeCell ref="F4:O4"/>
    <mergeCell ref="B5:V5"/>
    <mergeCell ref="A6:B6"/>
    <mergeCell ref="A2:V2"/>
  </mergeCells>
  <pageMargins left="0.19685039370078741" right="0.19685039370078741" top="0.39370078740157483" bottom="0.39370078740157483" header="0.51181102362204722" footer="0.5118110236220472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2022-09-30T11:01:15Z</cp:lastPrinted>
  <dcterms:created xsi:type="dcterms:W3CDTF">2021-12-21T12:21:16Z</dcterms:created>
  <dcterms:modified xsi:type="dcterms:W3CDTF">2022-12-08T07:58:56Z</dcterms:modified>
</cp:coreProperties>
</file>